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rosoft Windows\Desktop\SECRETARIA DE OBRAS\2018\CASAS PROMOÇÃO SOCIAL\CD LICITAÇÃO\"/>
    </mc:Choice>
  </mc:AlternateContent>
  <xr:revisionPtr revIDLastSave="0" documentId="10_ncr:8100000_{2FACC7F4-331D-4852-AE12-6D03DFBE62A0}" xr6:coauthVersionLast="34" xr6:coauthVersionMax="34" xr10:uidLastSave="{00000000-0000-0000-0000-000000000000}"/>
  <bookViews>
    <workbookView xWindow="240" yWindow="120" windowWidth="11355" windowHeight="5385" xr2:uid="{00000000-000D-0000-FFFF-FFFF00000000}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F126" i="1" l="1"/>
  <c r="F125" i="1"/>
  <c r="F123" i="1"/>
  <c r="F115" i="1"/>
  <c r="F116" i="1"/>
  <c r="F117" i="1"/>
  <c r="F118" i="1"/>
  <c r="F119" i="1"/>
  <c r="F120" i="1"/>
  <c r="F114" i="1"/>
  <c r="F101" i="1"/>
  <c r="F102" i="1"/>
  <c r="F103" i="1"/>
  <c r="F104" i="1"/>
  <c r="F105" i="1"/>
  <c r="F106" i="1"/>
  <c r="F107" i="1"/>
  <c r="F108" i="1"/>
  <c r="F109" i="1"/>
  <c r="F100" i="1"/>
  <c r="F90" i="1"/>
  <c r="F91" i="1"/>
  <c r="F92" i="1"/>
  <c r="F93" i="1"/>
  <c r="F94" i="1"/>
  <c r="F95" i="1"/>
  <c r="F96" i="1"/>
  <c r="F97" i="1"/>
  <c r="F89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72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55" i="1"/>
  <c r="F48" i="1"/>
  <c r="F47" i="1"/>
  <c r="F44" i="1"/>
  <c r="F43" i="1"/>
  <c r="F36" i="1"/>
  <c r="F37" i="1"/>
  <c r="F38" i="1"/>
  <c r="F39" i="1"/>
  <c r="F40" i="1"/>
  <c r="F35" i="1"/>
  <c r="F31" i="1"/>
  <c r="F32" i="1"/>
  <c r="F30" i="1"/>
  <c r="F25" i="1"/>
  <c r="F26" i="1"/>
  <c r="F27" i="1"/>
  <c r="F24" i="1"/>
  <c r="F21" i="1"/>
  <c r="F20" i="1"/>
  <c r="F14" i="1"/>
  <c r="F15" i="1"/>
  <c r="F16" i="1"/>
  <c r="F17" i="1"/>
  <c r="F13" i="1"/>
  <c r="F9" i="1"/>
  <c r="F10" i="1"/>
  <c r="F8" i="1"/>
  <c r="E16" i="1" l="1"/>
  <c r="D36" i="1"/>
  <c r="F124" i="1"/>
  <c r="F11" i="1" l="1"/>
  <c r="F98" i="1"/>
  <c r="F33" i="1"/>
  <c r="F28" i="1"/>
  <c r="F22" i="1"/>
  <c r="F18" i="1"/>
  <c r="F121" i="1"/>
  <c r="F87" i="1"/>
  <c r="F127" i="1" s="1"/>
  <c r="F70" i="1"/>
  <c r="F45" i="1"/>
  <c r="F41" i="1"/>
  <c r="F49" i="1"/>
</calcChain>
</file>

<file path=xl/sharedStrings.xml><?xml version="1.0" encoding="utf-8"?>
<sst xmlns="http://schemas.openxmlformats.org/spreadsheetml/2006/main" count="236" uniqueCount="136">
  <si>
    <t xml:space="preserve">DESCRIÇÃO </t>
  </si>
  <si>
    <t xml:space="preserve">QUANT. </t>
  </si>
  <si>
    <t>PREÇO-R$</t>
  </si>
  <si>
    <t>TOTAL-R$</t>
  </si>
  <si>
    <t>UNID.</t>
  </si>
  <si>
    <t>m</t>
  </si>
  <si>
    <t>SERVIÇOS PRELIMINARES</t>
  </si>
  <si>
    <t>ESQUADRIAS</t>
  </si>
  <si>
    <t>Locação da Obra:- execução de gabarito de madeira</t>
  </si>
  <si>
    <t>Placa da Obra</t>
  </si>
  <si>
    <t>Escavação de valas em terra , até 2,00 m</t>
  </si>
  <si>
    <t>Limpeza do Terreno</t>
  </si>
  <si>
    <t>INFRA-ESTRUTURA: BALDRAME/SAPATA CORRIDA</t>
  </si>
  <si>
    <t>Apiloamento de fundo de vala com maço de 30 kg</t>
  </si>
  <si>
    <t>Impermeabilização com tinta betuminosa, 2 demõas</t>
  </si>
  <si>
    <t>ALVENARIA E ESTRUTURA</t>
  </si>
  <si>
    <t>Alv. Tijolo furado 9x19x19 cm, assentado com argamassa mista com cal hidratado 9mm</t>
  </si>
  <si>
    <t>REVESTIMENTO DE PAREDES</t>
  </si>
  <si>
    <t>Chapisco interno no traço de 1:3</t>
  </si>
  <si>
    <t>Chapisco externo traço de  1:3</t>
  </si>
  <si>
    <t>COBERTURA</t>
  </si>
  <si>
    <t>Cobertura com telha cerâmica do tipo romana comercial</t>
  </si>
  <si>
    <t>INSTALAÇÕES HIDRÁULICAS,ESGOTO E PEÇAS</t>
  </si>
  <si>
    <t>INSTALAÇÃO HIDRÁULICA</t>
  </si>
  <si>
    <t>Adaptador PVC sold. Curto para registro 25 mmx3/4"</t>
  </si>
  <si>
    <t>Adaptador PVC sold. Com flange e anel de borracha 25mmx3/4"</t>
  </si>
  <si>
    <t>Caixa d'água plástica com tampa 500 litros</t>
  </si>
  <si>
    <t>Rasgo em alvenaria para tubulações, diam. 1/2 a 1"</t>
  </si>
  <si>
    <t>Enchimento em alvenaria com argamassa</t>
  </si>
  <si>
    <t>INSTALAÇÕES SANITÁRIAS</t>
  </si>
  <si>
    <t>Joelho 90º pvc esgoto 100 mm</t>
  </si>
  <si>
    <t>Joelho 90º pvc esgoto 50 mm</t>
  </si>
  <si>
    <t>Caixa de gordura 40x40x40 cm alv. 1,2 vez. ,com tampa de concreto</t>
  </si>
  <si>
    <t>Caixa de oassagem 60x60x60 cm alv. 1,2 vez com tampa de concreto</t>
  </si>
  <si>
    <t>PEÇAS</t>
  </si>
  <si>
    <t>Lavatório de louça branca com coluna</t>
  </si>
  <si>
    <t>Porta papel com rolete</t>
  </si>
  <si>
    <t>cabide de louça</t>
  </si>
  <si>
    <t>INSTALAÇÕES ELÉTRICAS</t>
  </si>
  <si>
    <t>Isolador para baixa tensão (pimentão)</t>
  </si>
  <si>
    <t>Rasgo em alvenaria para tubulações,diam. 1/2a1"</t>
  </si>
  <si>
    <t>Eletroduto de polietileno de bitola 1/2"</t>
  </si>
  <si>
    <t>Eletroduto de polietileno de bitola 3/4"</t>
  </si>
  <si>
    <t>Fio de cobre isolamento 750V 2,5mm²</t>
  </si>
  <si>
    <t>Isolamento plático com prego 30x30</t>
  </si>
  <si>
    <t>Dijuntor monopolar tipo DQ 30A</t>
  </si>
  <si>
    <t>Soquete sem lâmpada</t>
  </si>
  <si>
    <t>PREFEITURA MUNICIPAL DE SELVIRIA/MS</t>
  </si>
  <si>
    <t>LIMPEZA E ENTREGA DA OBRA</t>
  </si>
  <si>
    <t>Limpeza  e entrega</t>
  </si>
  <si>
    <t>m²</t>
  </si>
  <si>
    <t>m³</t>
  </si>
  <si>
    <t>unid.</t>
  </si>
  <si>
    <t>PINTURA</t>
  </si>
  <si>
    <t>pç</t>
  </si>
  <si>
    <t>SUB-TOTAL</t>
  </si>
  <si>
    <t>Torneira de ferro para pia,lavatório e tanque</t>
  </si>
  <si>
    <t xml:space="preserve">Reboco interno </t>
  </si>
  <si>
    <t>Reboco externo</t>
  </si>
  <si>
    <t>Pintura esmalte sobre esquadrias de ferro em 2 demãos</t>
  </si>
  <si>
    <t>Cumeeira cerâmica com emboçamento</t>
  </si>
  <si>
    <t>Registro de pressão 3/4" c / canopla</t>
  </si>
  <si>
    <t>Fio de cobre isolamento 750V 6,0mm²</t>
  </si>
  <si>
    <t>Fio de cobre isolamento 750V 10,0mm²</t>
  </si>
  <si>
    <t>Tê  pvc sold. 25mmx25mm</t>
  </si>
  <si>
    <t>Joelho 90º pvc sold. Marrom 25mm x 1/2"</t>
  </si>
  <si>
    <t>Tê pvc sold.  Com bucha latão 25mmx25mm</t>
  </si>
  <si>
    <t>JOSÉ MAURICIO GUITTI TONZAR</t>
  </si>
  <si>
    <t>Torneira de bóia pvc 3/4"</t>
  </si>
  <si>
    <t xml:space="preserve">Veneziana (1,20x1,00)m </t>
  </si>
  <si>
    <t>Armadura infra-estrutura 5/16</t>
  </si>
  <si>
    <t>Aço CA-60 5/16"</t>
  </si>
  <si>
    <t>Basculante (0,40x0,60)cm com vidro</t>
  </si>
  <si>
    <t>Madeiramento para telha cerâmica - vão de 6,26m</t>
  </si>
  <si>
    <t>Piso em concreto desempenado, esp-6,00cm</t>
  </si>
  <si>
    <t>Calçada perimetral e=5,00 cm em concreto</t>
  </si>
  <si>
    <t>Pintura interna e externa com tinta latex com 3 demão</t>
  </si>
  <si>
    <t>Caixa estampada de ferro 4'x4'x2'</t>
  </si>
  <si>
    <t>lâmpada incandescente 120/220V 100W</t>
  </si>
  <si>
    <t>Tomada universal 2P</t>
  </si>
  <si>
    <t>Prep.de concreto com betoneira fck=15 Mpa e aplicação - infra estrutura e super estrutura</t>
  </si>
  <si>
    <t>P.ferro laminada industrializada (portal,guarnição,dobradiça e fechadura interna)-0,80x2,10</t>
  </si>
  <si>
    <t>P.ferro laminada industrializada (portal,guarnição,dobradiça e fechadura interna)-0,70x2,10</t>
  </si>
  <si>
    <t>P.ferro laminada industrializada (portal,guarnição,dobradiça e fechadura interna)-0,60x2,10</t>
  </si>
  <si>
    <t>SIDUSCON</t>
  </si>
  <si>
    <t>9019/9025</t>
  </si>
  <si>
    <t>Quadro de distribuição para 8 dijuntores</t>
  </si>
  <si>
    <t>Interruptor 1 teclas simples</t>
  </si>
  <si>
    <t>26009/26010</t>
  </si>
  <si>
    <t>Bacia sanitária c/caixa acoplada</t>
  </si>
  <si>
    <t>Saboneteira de louça 75x150mm</t>
  </si>
  <si>
    <t>Assento sanitário extra macio cipla</t>
  </si>
  <si>
    <t>Ralo Sifonado 100mmx40mm</t>
  </si>
  <si>
    <t xml:space="preserve">Tubo de pvc esgoto 100 mm </t>
  </si>
  <si>
    <t xml:space="preserve">Tubo de pvc esgoto 50 mm </t>
  </si>
  <si>
    <t>Joelho 90º pvc esgoto 40 mm</t>
  </si>
  <si>
    <t xml:space="preserve">Tubo de pvc esgoto 40 mm </t>
  </si>
  <si>
    <t>Tubo de pvc rigido soldável 25mm</t>
  </si>
  <si>
    <t xml:space="preserve">Tubo de pvc rigido soldável 32mm </t>
  </si>
  <si>
    <t>Registro de gaveta bruto 1"</t>
  </si>
  <si>
    <t>Basculante (0,80x1,00)cm com vidro</t>
  </si>
  <si>
    <t>PISOS E REVESTIMENTOS</t>
  </si>
  <si>
    <t>LOCAL: CONFORME LAUDO TÉCNICO SOCIAL</t>
  </si>
  <si>
    <t xml:space="preserve">                                                                                        ENGENHEIRO CIVIL-CREA-5060760080</t>
  </si>
  <si>
    <t xml:space="preserve"> </t>
  </si>
  <si>
    <t>kg</t>
  </si>
  <si>
    <t>OBRA: CONSTRUÇÃO DE 1 CASA COM ÁREA DE 38,40 M2</t>
  </si>
  <si>
    <t>21.6</t>
  </si>
  <si>
    <t>22.40</t>
  </si>
  <si>
    <t>22.37</t>
  </si>
  <si>
    <t>22.97</t>
  </si>
  <si>
    <t>sinap 1367</t>
  </si>
  <si>
    <t>CHUV. COMUM EM PLASTICO CROMADO, COM CANO, 4 TEMPERATURAS (110/220 V)</t>
  </si>
  <si>
    <t>BANCADA DE GRANITO CINZA POLIDO PARA PIA DE COZINHA 1,50 X 0,60 M</t>
  </si>
  <si>
    <t>sinap 86894</t>
  </si>
  <si>
    <t>sinap 3884</t>
  </si>
  <si>
    <t>LUVA ROSCAVEL, PVC, 3/4", AGUA FRIA PREDIAL</t>
  </si>
  <si>
    <t>FITA VEDA ROSCA EM ROLOS DE 18 MM X 25 M (L X C)</t>
  </si>
  <si>
    <t>sinap 3143</t>
  </si>
  <si>
    <t>sinap 3462</t>
  </si>
  <si>
    <t>COTOVELO DE REDUCAO 90 GRAUS DE FERRO GALVANIZADO, COM ROSCA BSP, DE 3/4" X 1/2"</t>
  </si>
  <si>
    <t>ADESIVO PLASTICO PARA PVC, FRASCO COM 850 GR</t>
  </si>
  <si>
    <t>sinap 122</t>
  </si>
  <si>
    <t>sinap 3468</t>
  </si>
  <si>
    <t>COTOVELO DE REDUCAO 90 GRAUS DE FERRO GALVANIZADO, COM ROSCA BSP, DE 1 1/2" X 1"</t>
  </si>
  <si>
    <t>CAIXA DE DESCARGA DE PLASTICO EXTERNA, DE *9* L, PUXADOR FIO DE NYLON</t>
  </si>
  <si>
    <t>sinap 1030</t>
  </si>
  <si>
    <t>RALO FOFO COM REQUADRO, QUADRADO 150 X 150 MM</t>
  </si>
  <si>
    <t>sinap 21059</t>
  </si>
  <si>
    <t>TOTAL  GERAL</t>
  </si>
  <si>
    <t>TOTAL PARCIAL</t>
  </si>
  <si>
    <t>Fossa septica alv.1 vez 1,92m3 - 160x80x190cm</t>
  </si>
  <si>
    <t>Padrão Bifásico</t>
  </si>
  <si>
    <t>SINDUSCON JUNHO/2018-SINAP JAN/2018</t>
  </si>
  <si>
    <t>ANEXO XII - PLANILHA ORÇAMENTÁRIA</t>
  </si>
  <si>
    <t>BDI - 22,95 %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</si>
</sst>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8"/>
      <name val="Arial"/>
    </font>
    <font>
      <b/>
      <sz val="14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" fontId="1" fillId="2" borderId="10" xfId="0" applyNumberFormat="1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left" vertical="center"/>
    </xf>
    <xf numFmtId="17" fontId="7" fillId="2" borderId="16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17" fontId="2" fillId="2" borderId="7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vertical="center"/>
    </xf>
    <xf numFmtId="4" fontId="2" fillId="2" borderId="22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vertical="center"/>
    </xf>
    <xf numFmtId="4" fontId="2" fillId="2" borderId="0" xfId="0" applyNumberFormat="1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" fontId="2" fillId="2" borderId="26" xfId="0" applyNumberFormat="1" applyFont="1" applyFill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3" fontId="1" fillId="2" borderId="7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3" fontId="3" fillId="2" borderId="7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1"/>
  <sheetViews>
    <sheetView tabSelected="1" topLeftCell="A106" zoomScale="140" zoomScaleNormal="140" workbookViewId="0">
      <selection activeCell="F127" sqref="F127"/>
    </sheetView>
  </sheetViews>
  <sheetFormatPr defaultRowHeight="11.25" x14ac:dyDescent="0.2"/>
  <cols>
    <col min="1" max="1" width="63.42578125" style="1" customWidth="1"/>
    <col min="2" max="2" width="10" style="1" bestFit="1" customWidth="1"/>
    <col min="3" max="3" width="4.85546875" style="1" bestFit="1" customWidth="1"/>
    <col min="4" max="4" width="7.140625" style="1" bestFit="1" customWidth="1"/>
    <col min="5" max="5" width="8.5703125" style="1" bestFit="1" customWidth="1"/>
    <col min="6" max="6" width="9" style="5" customWidth="1"/>
    <col min="7" max="7" width="0.7109375" style="1" hidden="1" customWidth="1"/>
    <col min="8" max="9" width="9.140625" style="1"/>
    <col min="10" max="10" width="10.85546875" style="1" bestFit="1" customWidth="1"/>
    <col min="11" max="16384" width="9.140625" style="1"/>
  </cols>
  <sheetData>
    <row r="1" spans="1:10" ht="18" x14ac:dyDescent="0.2">
      <c r="A1" s="70" t="s">
        <v>47</v>
      </c>
      <c r="B1" s="71"/>
      <c r="C1" s="71"/>
      <c r="D1" s="71"/>
      <c r="E1" s="71"/>
      <c r="F1" s="72"/>
      <c r="G1" s="14"/>
    </row>
    <row r="2" spans="1:10" ht="15.75" x14ac:dyDescent="0.2">
      <c r="A2" s="85" t="s">
        <v>134</v>
      </c>
      <c r="B2" s="86"/>
      <c r="C2" s="86"/>
      <c r="D2" s="86"/>
      <c r="E2" s="86"/>
      <c r="F2" s="87"/>
      <c r="G2" s="14"/>
    </row>
    <row r="3" spans="1:10" ht="15" x14ac:dyDescent="0.2">
      <c r="A3" s="74" t="s">
        <v>106</v>
      </c>
      <c r="B3" s="75"/>
      <c r="C3" s="75"/>
      <c r="D3" s="75"/>
      <c r="E3" s="75"/>
      <c r="F3" s="76"/>
      <c r="G3" s="14"/>
    </row>
    <row r="4" spans="1:10" ht="15.75" thickBot="1" x14ac:dyDescent="0.25">
      <c r="A4" s="17" t="s">
        <v>102</v>
      </c>
      <c r="B4" s="83" t="s">
        <v>133</v>
      </c>
      <c r="C4" s="83"/>
      <c r="D4" s="83"/>
      <c r="E4" s="83"/>
      <c r="F4" s="84"/>
      <c r="G4" s="15"/>
    </row>
    <row r="5" spans="1:10" s="5" customFormat="1" ht="15" x14ac:dyDescent="0.2">
      <c r="A5" s="18"/>
      <c r="B5" s="19"/>
      <c r="C5" s="20"/>
      <c r="D5" s="20"/>
      <c r="E5" s="20"/>
      <c r="F5" s="21"/>
      <c r="I5" s="9"/>
      <c r="J5" s="9"/>
    </row>
    <row r="6" spans="1:10" x14ac:dyDescent="0.2">
      <c r="A6" s="22" t="s">
        <v>0</v>
      </c>
      <c r="B6" s="23" t="s">
        <v>84</v>
      </c>
      <c r="C6" s="24" t="s">
        <v>4</v>
      </c>
      <c r="D6" s="24" t="s">
        <v>1</v>
      </c>
      <c r="E6" s="24" t="s">
        <v>2</v>
      </c>
      <c r="F6" s="25" t="s">
        <v>3</v>
      </c>
    </row>
    <row r="7" spans="1:10" x14ac:dyDescent="0.2">
      <c r="A7" s="26" t="s">
        <v>6</v>
      </c>
      <c r="B7" s="27">
        <v>43252</v>
      </c>
      <c r="C7" s="28"/>
      <c r="D7" s="29"/>
      <c r="E7" s="29"/>
      <c r="F7" s="30"/>
    </row>
    <row r="8" spans="1:10" x14ac:dyDescent="0.2">
      <c r="A8" s="31" t="s">
        <v>8</v>
      </c>
      <c r="B8" s="32">
        <v>2010</v>
      </c>
      <c r="C8" s="28" t="s">
        <v>50</v>
      </c>
      <c r="D8" s="16">
        <v>38.4</v>
      </c>
      <c r="E8" s="16">
        <v>6.56</v>
      </c>
      <c r="F8" s="33">
        <f>TRUNC(D8*E8,2)</f>
        <v>251.9</v>
      </c>
    </row>
    <row r="9" spans="1:10" x14ac:dyDescent="0.2">
      <c r="A9" s="31" t="s">
        <v>9</v>
      </c>
      <c r="B9" s="32">
        <v>2002</v>
      </c>
      <c r="C9" s="28" t="s">
        <v>50</v>
      </c>
      <c r="D9" s="16">
        <v>2</v>
      </c>
      <c r="E9" s="16">
        <v>262.5</v>
      </c>
      <c r="F9" s="33">
        <f t="shared" ref="F9:F10" si="0">TRUNC(D9*E9,2)</f>
        <v>525</v>
      </c>
    </row>
    <row r="10" spans="1:10" x14ac:dyDescent="0.2">
      <c r="A10" s="31" t="s">
        <v>11</v>
      </c>
      <c r="B10" s="32">
        <v>2012</v>
      </c>
      <c r="C10" s="28" t="s">
        <v>50</v>
      </c>
      <c r="D10" s="16">
        <v>38.4</v>
      </c>
      <c r="E10" s="16">
        <v>2.71</v>
      </c>
      <c r="F10" s="33">
        <f t="shared" si="0"/>
        <v>104.06</v>
      </c>
    </row>
    <row r="11" spans="1:10" x14ac:dyDescent="0.2">
      <c r="A11" s="34" t="s">
        <v>55</v>
      </c>
      <c r="B11" s="23"/>
      <c r="C11" s="28"/>
      <c r="D11" s="16"/>
      <c r="E11" s="16"/>
      <c r="F11" s="35">
        <f>SUM(F8:F10)</f>
        <v>880.96</v>
      </c>
      <c r="H11" s="11"/>
    </row>
    <row r="12" spans="1:10" x14ac:dyDescent="0.2">
      <c r="A12" s="26" t="s">
        <v>12</v>
      </c>
      <c r="B12" s="23"/>
      <c r="C12" s="28"/>
      <c r="D12" s="16"/>
      <c r="E12" s="16"/>
      <c r="F12" s="33"/>
    </row>
    <row r="13" spans="1:10" x14ac:dyDescent="0.2">
      <c r="A13" s="31" t="s">
        <v>10</v>
      </c>
      <c r="B13" s="32">
        <v>7001</v>
      </c>
      <c r="C13" s="28" t="s">
        <v>51</v>
      </c>
      <c r="D13" s="16">
        <v>3.45</v>
      </c>
      <c r="E13" s="16">
        <v>35.19</v>
      </c>
      <c r="F13" s="33">
        <f>TRUNC(D13*E13,2)</f>
        <v>121.4</v>
      </c>
    </row>
    <row r="14" spans="1:10" x14ac:dyDescent="0.2">
      <c r="A14" s="31" t="s">
        <v>13</v>
      </c>
      <c r="B14" s="32">
        <v>7011</v>
      </c>
      <c r="C14" s="28" t="s">
        <v>50</v>
      </c>
      <c r="D14" s="16">
        <v>11.52</v>
      </c>
      <c r="E14" s="16">
        <v>16.239999999999998</v>
      </c>
      <c r="F14" s="33">
        <f t="shared" ref="F14:F17" si="1">TRUNC(D14*E14,2)</f>
        <v>187.08</v>
      </c>
    </row>
    <row r="15" spans="1:10" x14ac:dyDescent="0.2">
      <c r="A15" s="31" t="s">
        <v>14</v>
      </c>
      <c r="B15" s="32">
        <v>10007</v>
      </c>
      <c r="C15" s="28" t="s">
        <v>50</v>
      </c>
      <c r="D15" s="16">
        <v>7.68</v>
      </c>
      <c r="E15" s="16">
        <v>65</v>
      </c>
      <c r="F15" s="33">
        <f t="shared" si="1"/>
        <v>499.2</v>
      </c>
    </row>
    <row r="16" spans="1:10" x14ac:dyDescent="0.2">
      <c r="A16" s="31" t="s">
        <v>80</v>
      </c>
      <c r="B16" s="32" t="s">
        <v>85</v>
      </c>
      <c r="C16" s="28" t="s">
        <v>51</v>
      </c>
      <c r="D16" s="16">
        <v>4</v>
      </c>
      <c r="E16" s="16">
        <f>316.16+159.29</f>
        <v>475.45000000000005</v>
      </c>
      <c r="F16" s="33">
        <f t="shared" si="1"/>
        <v>1901.8</v>
      </c>
    </row>
    <row r="17" spans="1:8" x14ac:dyDescent="0.2">
      <c r="A17" s="31" t="s">
        <v>70</v>
      </c>
      <c r="B17" s="32">
        <v>9007</v>
      </c>
      <c r="C17" s="28" t="s">
        <v>105</v>
      </c>
      <c r="D17" s="16">
        <v>61.26</v>
      </c>
      <c r="E17" s="16">
        <v>8.1300000000000008</v>
      </c>
      <c r="F17" s="33">
        <f t="shared" si="1"/>
        <v>498.04</v>
      </c>
    </row>
    <row r="18" spans="1:8" x14ac:dyDescent="0.2">
      <c r="A18" s="34" t="s">
        <v>55</v>
      </c>
      <c r="B18" s="23"/>
      <c r="C18" s="28"/>
      <c r="D18" s="16"/>
      <c r="E18" s="16"/>
      <c r="F18" s="35">
        <f>SUM(F13:F17)</f>
        <v>3207.52</v>
      </c>
      <c r="H18" s="11"/>
    </row>
    <row r="19" spans="1:8" x14ac:dyDescent="0.2">
      <c r="A19" s="26" t="s">
        <v>15</v>
      </c>
      <c r="B19" s="23"/>
      <c r="C19" s="28"/>
      <c r="D19" s="16"/>
      <c r="E19" s="16"/>
      <c r="F19" s="33"/>
      <c r="H19" s="11"/>
    </row>
    <row r="20" spans="1:8" x14ac:dyDescent="0.2">
      <c r="A20" s="31" t="s">
        <v>16</v>
      </c>
      <c r="B20" s="32">
        <v>11004</v>
      </c>
      <c r="C20" s="28" t="s">
        <v>50</v>
      </c>
      <c r="D20" s="16">
        <v>115.33</v>
      </c>
      <c r="E20" s="16">
        <v>44.3</v>
      </c>
      <c r="F20" s="33">
        <f>TRUNC(D20*E20,2)</f>
        <v>5109.1099999999997</v>
      </c>
      <c r="H20" s="11"/>
    </row>
    <row r="21" spans="1:8" x14ac:dyDescent="0.2">
      <c r="A21" s="31" t="s">
        <v>71</v>
      </c>
      <c r="B21" s="32">
        <v>9007</v>
      </c>
      <c r="C21" s="28" t="s">
        <v>105</v>
      </c>
      <c r="D21" s="16">
        <v>61.26</v>
      </c>
      <c r="E21" s="16">
        <v>8.1300000000000008</v>
      </c>
      <c r="F21" s="33">
        <f>TRUNC(D21*E21,2)</f>
        <v>498.04</v>
      </c>
      <c r="H21" s="11"/>
    </row>
    <row r="22" spans="1:8" x14ac:dyDescent="0.2">
      <c r="A22" s="34" t="s">
        <v>55</v>
      </c>
      <c r="B22" s="23"/>
      <c r="C22" s="28"/>
      <c r="D22" s="16"/>
      <c r="E22" s="16"/>
      <c r="F22" s="35">
        <f>SUM(F20:F21)</f>
        <v>5607.15</v>
      </c>
      <c r="H22" s="11"/>
    </row>
    <row r="23" spans="1:8" x14ac:dyDescent="0.2">
      <c r="A23" s="26" t="s">
        <v>17</v>
      </c>
      <c r="B23" s="23"/>
      <c r="C23" s="28"/>
      <c r="D23" s="16"/>
      <c r="E23" s="16"/>
      <c r="F23" s="33"/>
      <c r="H23" s="11"/>
    </row>
    <row r="24" spans="1:8" x14ac:dyDescent="0.2">
      <c r="A24" s="31" t="s">
        <v>18</v>
      </c>
      <c r="B24" s="32">
        <v>14001</v>
      </c>
      <c r="C24" s="28" t="s">
        <v>50</v>
      </c>
      <c r="D24" s="16">
        <v>115.33</v>
      </c>
      <c r="E24" s="16">
        <v>4.63</v>
      </c>
      <c r="F24" s="33">
        <f>TRUNC(D24*E24,2)</f>
        <v>533.97</v>
      </c>
      <c r="H24" s="11"/>
    </row>
    <row r="25" spans="1:8" x14ac:dyDescent="0.2">
      <c r="A25" s="31" t="s">
        <v>19</v>
      </c>
      <c r="B25" s="32">
        <v>14014</v>
      </c>
      <c r="C25" s="28" t="s">
        <v>50</v>
      </c>
      <c r="D25" s="16">
        <v>101</v>
      </c>
      <c r="E25" s="16">
        <v>4.63</v>
      </c>
      <c r="F25" s="33">
        <f t="shared" ref="F25:F27" si="2">TRUNC(D25*E25,2)</f>
        <v>467.63</v>
      </c>
      <c r="H25" s="11"/>
    </row>
    <row r="26" spans="1:8" x14ac:dyDescent="0.2">
      <c r="A26" s="31" t="s">
        <v>57</v>
      </c>
      <c r="B26" s="32">
        <v>14002</v>
      </c>
      <c r="C26" s="28" t="s">
        <v>50</v>
      </c>
      <c r="D26" s="16">
        <v>115.33</v>
      </c>
      <c r="E26" s="16">
        <v>26.9</v>
      </c>
      <c r="F26" s="33">
        <f t="shared" si="2"/>
        <v>3102.37</v>
      </c>
      <c r="H26" s="11"/>
    </row>
    <row r="27" spans="1:8" x14ac:dyDescent="0.2">
      <c r="A27" s="31" t="s">
        <v>58</v>
      </c>
      <c r="B27" s="32">
        <v>14015</v>
      </c>
      <c r="C27" s="28" t="s">
        <v>50</v>
      </c>
      <c r="D27" s="16">
        <v>101</v>
      </c>
      <c r="E27" s="16">
        <v>26.9</v>
      </c>
      <c r="F27" s="33">
        <f t="shared" si="2"/>
        <v>2716.9</v>
      </c>
      <c r="H27" s="11"/>
    </row>
    <row r="28" spans="1:8" x14ac:dyDescent="0.2">
      <c r="A28" s="34" t="s">
        <v>55</v>
      </c>
      <c r="B28" s="23"/>
      <c r="C28" s="28"/>
      <c r="D28" s="16"/>
      <c r="E28" s="16"/>
      <c r="F28" s="35">
        <f>SUM(F24:F27)</f>
        <v>6820.8700000000008</v>
      </c>
      <c r="H28" s="11"/>
    </row>
    <row r="29" spans="1:8" x14ac:dyDescent="0.2">
      <c r="A29" s="26" t="s">
        <v>20</v>
      </c>
      <c r="B29" s="23"/>
      <c r="C29" s="28"/>
      <c r="D29" s="16"/>
      <c r="E29" s="16"/>
      <c r="F29" s="33"/>
      <c r="H29" s="11"/>
    </row>
    <row r="30" spans="1:8" x14ac:dyDescent="0.2">
      <c r="A30" s="31" t="s">
        <v>73</v>
      </c>
      <c r="B30" s="32">
        <v>12001</v>
      </c>
      <c r="C30" s="28" t="s">
        <v>50</v>
      </c>
      <c r="D30" s="16">
        <v>56.25</v>
      </c>
      <c r="E30" s="16">
        <v>74.08</v>
      </c>
      <c r="F30" s="33">
        <f>TRUNC(D30*E30,2)</f>
        <v>4167</v>
      </c>
      <c r="H30" s="11"/>
    </row>
    <row r="31" spans="1:8" x14ac:dyDescent="0.2">
      <c r="A31" s="31" t="s">
        <v>21</v>
      </c>
      <c r="B31" s="32">
        <v>12014</v>
      </c>
      <c r="C31" s="28" t="s">
        <v>50</v>
      </c>
      <c r="D31" s="16">
        <v>56.25</v>
      </c>
      <c r="E31" s="16">
        <v>48.49</v>
      </c>
      <c r="F31" s="33">
        <f t="shared" ref="F31:F32" si="3">TRUNC(D31*E31,2)</f>
        <v>2727.56</v>
      </c>
      <c r="H31" s="11"/>
    </row>
    <row r="32" spans="1:8" x14ac:dyDescent="0.2">
      <c r="A32" s="31" t="s">
        <v>60</v>
      </c>
      <c r="B32" s="32">
        <v>12016</v>
      </c>
      <c r="C32" s="28" t="s">
        <v>50</v>
      </c>
      <c r="D32" s="16">
        <v>8.15</v>
      </c>
      <c r="E32" s="16">
        <v>23.92</v>
      </c>
      <c r="F32" s="33">
        <f t="shared" si="3"/>
        <v>194.94</v>
      </c>
      <c r="H32" s="11"/>
    </row>
    <row r="33" spans="1:9" x14ac:dyDescent="0.2">
      <c r="A33" s="34" t="s">
        <v>55</v>
      </c>
      <c r="B33" s="23"/>
      <c r="C33" s="28"/>
      <c r="D33" s="16"/>
      <c r="E33" s="16"/>
      <c r="F33" s="35">
        <f>SUM(F30:F32)</f>
        <v>7089.4999999999991</v>
      </c>
      <c r="H33" s="11"/>
      <c r="I33" s="1" t="s">
        <v>104</v>
      </c>
    </row>
    <row r="34" spans="1:9" x14ac:dyDescent="0.2">
      <c r="A34" s="26" t="s">
        <v>7</v>
      </c>
      <c r="B34" s="23"/>
      <c r="C34" s="28"/>
      <c r="D34" s="16"/>
      <c r="E34" s="16"/>
      <c r="F34" s="33"/>
    </row>
    <row r="35" spans="1:9" x14ac:dyDescent="0.2">
      <c r="A35" s="36" t="s">
        <v>81</v>
      </c>
      <c r="B35" s="37">
        <v>13006</v>
      </c>
      <c r="C35" s="28" t="s">
        <v>50</v>
      </c>
      <c r="D35" s="16">
        <v>1.68</v>
      </c>
      <c r="E35" s="16">
        <v>527.83000000000004</v>
      </c>
      <c r="F35" s="33">
        <f>TRUNC(E35*D35,2)</f>
        <v>886.75</v>
      </c>
    </row>
    <row r="36" spans="1:9" x14ac:dyDescent="0.2">
      <c r="A36" s="36" t="s">
        <v>82</v>
      </c>
      <c r="B36" s="37">
        <v>13006</v>
      </c>
      <c r="C36" s="28" t="s">
        <v>50</v>
      </c>
      <c r="D36" s="16">
        <f>1.68*3</f>
        <v>5.04</v>
      </c>
      <c r="E36" s="16">
        <v>517.83000000000004</v>
      </c>
      <c r="F36" s="33">
        <f t="shared" ref="F36:F40" si="4">TRUNC(E36*D36,2)</f>
        <v>2609.86</v>
      </c>
    </row>
    <row r="37" spans="1:9" x14ac:dyDescent="0.2">
      <c r="A37" s="36" t="s">
        <v>83</v>
      </c>
      <c r="B37" s="37">
        <v>13006</v>
      </c>
      <c r="C37" s="28" t="s">
        <v>50</v>
      </c>
      <c r="D37" s="16">
        <v>1.68</v>
      </c>
      <c r="E37" s="16">
        <v>517.83000000000004</v>
      </c>
      <c r="F37" s="33">
        <f t="shared" si="4"/>
        <v>869.95</v>
      </c>
    </row>
    <row r="38" spans="1:9" x14ac:dyDescent="0.2">
      <c r="A38" s="31" t="s">
        <v>69</v>
      </c>
      <c r="B38" s="32">
        <v>13009</v>
      </c>
      <c r="C38" s="28" t="s">
        <v>52</v>
      </c>
      <c r="D38" s="16">
        <v>3</v>
      </c>
      <c r="E38" s="16">
        <v>948.61</v>
      </c>
      <c r="F38" s="33">
        <f t="shared" si="4"/>
        <v>2845.83</v>
      </c>
    </row>
    <row r="39" spans="1:9" x14ac:dyDescent="0.2">
      <c r="A39" s="31" t="s">
        <v>72</v>
      </c>
      <c r="B39" s="32">
        <v>13001</v>
      </c>
      <c r="C39" s="28" t="s">
        <v>50</v>
      </c>
      <c r="D39" s="16">
        <v>0.24</v>
      </c>
      <c r="E39" s="16">
        <v>449.62</v>
      </c>
      <c r="F39" s="33">
        <f t="shared" si="4"/>
        <v>107.9</v>
      </c>
    </row>
    <row r="40" spans="1:9" x14ac:dyDescent="0.2">
      <c r="A40" s="31" t="s">
        <v>100</v>
      </c>
      <c r="B40" s="32">
        <v>13001</v>
      </c>
      <c r="C40" s="28" t="s">
        <v>50</v>
      </c>
      <c r="D40" s="16">
        <v>0.8</v>
      </c>
      <c r="E40" s="16">
        <v>449.62</v>
      </c>
      <c r="F40" s="33">
        <f t="shared" si="4"/>
        <v>359.69</v>
      </c>
    </row>
    <row r="41" spans="1:9" x14ac:dyDescent="0.2">
      <c r="A41" s="34" t="s">
        <v>55</v>
      </c>
      <c r="B41" s="23"/>
      <c r="C41" s="28"/>
      <c r="D41" s="16"/>
      <c r="E41" s="16"/>
      <c r="F41" s="35">
        <f>SUM(F35:F40)</f>
        <v>7679.98</v>
      </c>
      <c r="H41" s="11"/>
    </row>
    <row r="42" spans="1:9" x14ac:dyDescent="0.2">
      <c r="A42" s="26" t="s">
        <v>101</v>
      </c>
      <c r="B42" s="23"/>
      <c r="C42" s="28"/>
      <c r="D42" s="29"/>
      <c r="E42" s="29"/>
      <c r="F42" s="30"/>
      <c r="H42" s="11"/>
    </row>
    <row r="43" spans="1:9" x14ac:dyDescent="0.2">
      <c r="A43" s="31" t="s">
        <v>74</v>
      </c>
      <c r="B43" s="32">
        <v>16003</v>
      </c>
      <c r="C43" s="28" t="s">
        <v>50</v>
      </c>
      <c r="D43" s="16">
        <v>38.44</v>
      </c>
      <c r="E43" s="16">
        <v>36.65</v>
      </c>
      <c r="F43" s="33">
        <f>TRUNC(D43*E43,2)</f>
        <v>1408.82</v>
      </c>
      <c r="H43" s="11"/>
    </row>
    <row r="44" spans="1:9" x14ac:dyDescent="0.2">
      <c r="A44" s="31" t="s">
        <v>75</v>
      </c>
      <c r="B44" s="32">
        <v>16011</v>
      </c>
      <c r="C44" s="28" t="s">
        <v>50</v>
      </c>
      <c r="D44" s="16">
        <v>16.440000000000001</v>
      </c>
      <c r="E44" s="16">
        <v>39.520000000000003</v>
      </c>
      <c r="F44" s="33">
        <f>TRUNC(D44*E44,2)</f>
        <v>649.70000000000005</v>
      </c>
      <c r="H44" s="11"/>
      <c r="I44" s="13"/>
    </row>
    <row r="45" spans="1:9" x14ac:dyDescent="0.2">
      <c r="A45" s="34" t="s">
        <v>55</v>
      </c>
      <c r="B45" s="23"/>
      <c r="C45" s="28"/>
      <c r="D45" s="16"/>
      <c r="E45" s="16"/>
      <c r="F45" s="35">
        <f>SUM(F43:F44)</f>
        <v>2058.52</v>
      </c>
      <c r="H45" s="11"/>
    </row>
    <row r="46" spans="1:9" x14ac:dyDescent="0.2">
      <c r="A46" s="26" t="s">
        <v>53</v>
      </c>
      <c r="B46" s="23"/>
      <c r="C46" s="28"/>
      <c r="D46" s="16"/>
      <c r="E46" s="16"/>
      <c r="F46" s="33"/>
      <c r="H46" s="11"/>
    </row>
    <row r="47" spans="1:9" x14ac:dyDescent="0.2">
      <c r="A47" s="36" t="s">
        <v>59</v>
      </c>
      <c r="B47" s="37">
        <v>18018</v>
      </c>
      <c r="C47" s="28" t="s">
        <v>50</v>
      </c>
      <c r="D47" s="16">
        <v>12</v>
      </c>
      <c r="E47" s="16">
        <v>27.59</v>
      </c>
      <c r="F47" s="33">
        <f>TRUNC(D47*E47,2)</f>
        <v>331.08</v>
      </c>
      <c r="H47" s="11"/>
    </row>
    <row r="48" spans="1:9" x14ac:dyDescent="0.2">
      <c r="A48" s="36" t="s">
        <v>76</v>
      </c>
      <c r="B48" s="37">
        <v>18009</v>
      </c>
      <c r="C48" s="28" t="s">
        <v>50</v>
      </c>
      <c r="D48" s="16">
        <v>216</v>
      </c>
      <c r="E48" s="16">
        <v>11.27</v>
      </c>
      <c r="F48" s="33">
        <f>TRUNC(D48*E48,2)</f>
        <v>2434.3200000000002</v>
      </c>
      <c r="H48" s="11"/>
    </row>
    <row r="49" spans="1:8" ht="12" thickBot="1" x14ac:dyDescent="0.25">
      <c r="A49" s="38" t="s">
        <v>55</v>
      </c>
      <c r="B49" s="39"/>
      <c r="C49" s="40"/>
      <c r="D49" s="41"/>
      <c r="E49" s="41"/>
      <c r="F49" s="42">
        <f>SUM(F47:F48)</f>
        <v>2765.4</v>
      </c>
      <c r="H49" s="11"/>
    </row>
    <row r="50" spans="1:8" s="5" customFormat="1" x14ac:dyDescent="0.2">
      <c r="A50" s="43"/>
      <c r="B50" s="44"/>
      <c r="C50" s="45"/>
      <c r="D50" s="46"/>
      <c r="E50" s="46"/>
      <c r="F50" s="47"/>
    </row>
    <row r="51" spans="1:8" s="5" customFormat="1" ht="12" thickBot="1" x14ac:dyDescent="0.25">
      <c r="A51" s="43"/>
      <c r="B51" s="44"/>
      <c r="C51" s="45"/>
      <c r="D51" s="46"/>
      <c r="E51" s="46"/>
      <c r="F51" s="47"/>
      <c r="G51" s="9"/>
      <c r="H51" s="10"/>
    </row>
    <row r="52" spans="1:8" ht="9.75" customHeight="1" x14ac:dyDescent="0.2">
      <c r="A52" s="48" t="s">
        <v>0</v>
      </c>
      <c r="B52" s="49"/>
      <c r="C52" s="50" t="s">
        <v>4</v>
      </c>
      <c r="D52" s="50" t="s">
        <v>1</v>
      </c>
      <c r="E52" s="50" t="s">
        <v>2</v>
      </c>
      <c r="F52" s="51" t="s">
        <v>3</v>
      </c>
    </row>
    <row r="53" spans="1:8" x14ac:dyDescent="0.2">
      <c r="A53" s="26" t="s">
        <v>22</v>
      </c>
      <c r="B53" s="23"/>
      <c r="C53" s="28"/>
      <c r="D53" s="16"/>
      <c r="E53" s="16"/>
      <c r="F53" s="33"/>
    </row>
    <row r="54" spans="1:8" x14ac:dyDescent="0.2">
      <c r="A54" s="31" t="s">
        <v>23</v>
      </c>
      <c r="B54" s="32"/>
      <c r="C54" s="28"/>
      <c r="D54" s="16"/>
      <c r="E54" s="16"/>
      <c r="F54" s="33"/>
    </row>
    <row r="55" spans="1:8" x14ac:dyDescent="0.2">
      <c r="A55" s="36" t="s">
        <v>24</v>
      </c>
      <c r="B55" s="37">
        <v>23034</v>
      </c>
      <c r="C55" s="28" t="s">
        <v>52</v>
      </c>
      <c r="D55" s="16">
        <v>1</v>
      </c>
      <c r="E55" s="16">
        <v>4.08</v>
      </c>
      <c r="F55" s="33">
        <f>TRUNC(D55*E55,2)</f>
        <v>4.08</v>
      </c>
    </row>
    <row r="56" spans="1:8" x14ac:dyDescent="0.2">
      <c r="A56" s="36" t="s">
        <v>25</v>
      </c>
      <c r="B56" s="37">
        <v>23042</v>
      </c>
      <c r="C56" s="28" t="s">
        <v>52</v>
      </c>
      <c r="D56" s="16">
        <v>1</v>
      </c>
      <c r="E56" s="16">
        <v>19.38</v>
      </c>
      <c r="F56" s="33">
        <f t="shared" ref="F56:F69" si="5">TRUNC(D56*E56,2)</f>
        <v>19.38</v>
      </c>
    </row>
    <row r="57" spans="1:8" x14ac:dyDescent="0.2">
      <c r="A57" s="52" t="s">
        <v>64</v>
      </c>
      <c r="B57" s="37">
        <v>23057</v>
      </c>
      <c r="C57" s="28" t="s">
        <v>52</v>
      </c>
      <c r="D57" s="16">
        <v>1</v>
      </c>
      <c r="E57" s="16">
        <v>14.59</v>
      </c>
      <c r="F57" s="33">
        <f t="shared" si="5"/>
        <v>14.59</v>
      </c>
    </row>
    <row r="58" spans="1:8" x14ac:dyDescent="0.2">
      <c r="A58" s="31" t="s">
        <v>65</v>
      </c>
      <c r="B58" s="32">
        <v>23052</v>
      </c>
      <c r="C58" s="28" t="s">
        <v>52</v>
      </c>
      <c r="D58" s="16">
        <v>3</v>
      </c>
      <c r="E58" s="16">
        <v>10.77</v>
      </c>
      <c r="F58" s="33">
        <f t="shared" si="5"/>
        <v>32.31</v>
      </c>
    </row>
    <row r="59" spans="1:8" ht="11.25" customHeight="1" x14ac:dyDescent="0.2">
      <c r="A59" s="31" t="s">
        <v>99</v>
      </c>
      <c r="B59" s="32">
        <v>23060</v>
      </c>
      <c r="C59" s="28" t="s">
        <v>52</v>
      </c>
      <c r="D59" s="16">
        <v>1</v>
      </c>
      <c r="E59" s="16">
        <v>33.159999999999997</v>
      </c>
      <c r="F59" s="33">
        <f t="shared" si="5"/>
        <v>33.159999999999997</v>
      </c>
    </row>
    <row r="60" spans="1:8" ht="11.25" customHeight="1" x14ac:dyDescent="0.2">
      <c r="A60" s="31" t="s">
        <v>61</v>
      </c>
      <c r="B60" s="32">
        <v>23085</v>
      </c>
      <c r="C60" s="28" t="s">
        <v>52</v>
      </c>
      <c r="D60" s="16">
        <v>1</v>
      </c>
      <c r="E60" s="16">
        <v>80.34</v>
      </c>
      <c r="F60" s="33">
        <f t="shared" si="5"/>
        <v>80.34</v>
      </c>
    </row>
    <row r="61" spans="1:8" ht="11.25" customHeight="1" x14ac:dyDescent="0.2">
      <c r="A61" s="31" t="s">
        <v>66</v>
      </c>
      <c r="B61" s="32">
        <v>23057</v>
      </c>
      <c r="C61" s="28" t="s">
        <v>52</v>
      </c>
      <c r="D61" s="16">
        <v>2</v>
      </c>
      <c r="E61" s="16">
        <v>14.59</v>
      </c>
      <c r="F61" s="33">
        <f t="shared" si="5"/>
        <v>29.18</v>
      </c>
    </row>
    <row r="62" spans="1:8" ht="11.25" customHeight="1" x14ac:dyDescent="0.2">
      <c r="A62" s="31" t="s">
        <v>97</v>
      </c>
      <c r="B62" s="32">
        <v>23008</v>
      </c>
      <c r="C62" s="28" t="s">
        <v>5</v>
      </c>
      <c r="D62" s="16">
        <v>12</v>
      </c>
      <c r="E62" s="16">
        <v>17.07</v>
      </c>
      <c r="F62" s="33">
        <f t="shared" si="5"/>
        <v>204.84</v>
      </c>
    </row>
    <row r="63" spans="1:8" ht="11.25" customHeight="1" x14ac:dyDescent="0.2">
      <c r="A63" s="31" t="s">
        <v>98</v>
      </c>
      <c r="B63" s="32">
        <v>23009</v>
      </c>
      <c r="C63" s="28" t="s">
        <v>5</v>
      </c>
      <c r="D63" s="16">
        <v>18</v>
      </c>
      <c r="E63" s="16">
        <v>23.73</v>
      </c>
      <c r="F63" s="33">
        <f t="shared" si="5"/>
        <v>427.14</v>
      </c>
    </row>
    <row r="64" spans="1:8" ht="11.25" customHeight="1" x14ac:dyDescent="0.2">
      <c r="A64" s="31" t="s">
        <v>68</v>
      </c>
      <c r="B64" s="32">
        <v>23087</v>
      </c>
      <c r="C64" s="28" t="s">
        <v>52</v>
      </c>
      <c r="D64" s="16">
        <v>1</v>
      </c>
      <c r="E64" s="16">
        <v>73.83</v>
      </c>
      <c r="F64" s="33">
        <f t="shared" si="5"/>
        <v>73.83</v>
      </c>
    </row>
    <row r="65" spans="1:8" ht="11.25" customHeight="1" x14ac:dyDescent="0.2">
      <c r="A65" s="68" t="s">
        <v>125</v>
      </c>
      <c r="B65" s="37" t="s">
        <v>126</v>
      </c>
      <c r="C65" s="28" t="s">
        <v>52</v>
      </c>
      <c r="D65" s="16">
        <v>1</v>
      </c>
      <c r="E65" s="67">
        <v>27.5</v>
      </c>
      <c r="F65" s="33">
        <f t="shared" si="5"/>
        <v>27.5</v>
      </c>
    </row>
    <row r="66" spans="1:8" ht="11.25" customHeight="1" x14ac:dyDescent="0.2">
      <c r="A66" s="31" t="s">
        <v>26</v>
      </c>
      <c r="B66" s="32">
        <v>23118</v>
      </c>
      <c r="C66" s="28" t="s">
        <v>52</v>
      </c>
      <c r="D66" s="16">
        <v>1</v>
      </c>
      <c r="E66" s="16">
        <v>215.36</v>
      </c>
      <c r="F66" s="33">
        <f t="shared" si="5"/>
        <v>215.36</v>
      </c>
    </row>
    <row r="67" spans="1:8" ht="11.25" customHeight="1" x14ac:dyDescent="0.2">
      <c r="A67" s="31" t="s">
        <v>27</v>
      </c>
      <c r="B67" s="32">
        <v>23001</v>
      </c>
      <c r="C67" s="28" t="s">
        <v>5</v>
      </c>
      <c r="D67" s="16">
        <v>15</v>
      </c>
      <c r="E67" s="16">
        <v>4.5999999999999996</v>
      </c>
      <c r="F67" s="33">
        <f t="shared" si="5"/>
        <v>69</v>
      </c>
    </row>
    <row r="68" spans="1:8" ht="11.25" customHeight="1" x14ac:dyDescent="0.2">
      <c r="A68" s="31" t="s">
        <v>28</v>
      </c>
      <c r="B68" s="32">
        <v>23004</v>
      </c>
      <c r="C68" s="28" t="s">
        <v>5</v>
      </c>
      <c r="D68" s="16">
        <v>15</v>
      </c>
      <c r="E68" s="16">
        <v>7.42</v>
      </c>
      <c r="F68" s="33">
        <f t="shared" si="5"/>
        <v>111.3</v>
      </c>
    </row>
    <row r="69" spans="1:8" ht="11.25" customHeight="1" x14ac:dyDescent="0.2">
      <c r="A69" s="68" t="s">
        <v>127</v>
      </c>
      <c r="B69" s="37" t="s">
        <v>128</v>
      </c>
      <c r="C69" s="28" t="s">
        <v>52</v>
      </c>
      <c r="D69" s="16">
        <v>1</v>
      </c>
      <c r="E69" s="67">
        <v>34.229999999999997</v>
      </c>
      <c r="F69" s="33">
        <f t="shared" si="5"/>
        <v>34.229999999999997</v>
      </c>
    </row>
    <row r="70" spans="1:8" ht="11.25" customHeight="1" x14ac:dyDescent="0.2">
      <c r="A70" s="34" t="s">
        <v>55</v>
      </c>
      <c r="B70" s="23"/>
      <c r="C70" s="28"/>
      <c r="D70" s="16"/>
      <c r="E70" s="16"/>
      <c r="F70" s="35">
        <f>SUM(F55:F69)</f>
        <v>1376.24</v>
      </c>
      <c r="H70" s="11"/>
    </row>
    <row r="71" spans="1:8" ht="12.75" customHeight="1" x14ac:dyDescent="0.2">
      <c r="A71" s="26" t="s">
        <v>29</v>
      </c>
      <c r="B71" s="23"/>
      <c r="C71" s="28"/>
      <c r="D71" s="16"/>
      <c r="E71" s="16"/>
      <c r="F71" s="33"/>
      <c r="H71" s="11"/>
    </row>
    <row r="72" spans="1:8" x14ac:dyDescent="0.2">
      <c r="A72" s="31" t="s">
        <v>92</v>
      </c>
      <c r="B72" s="32">
        <v>24107</v>
      </c>
      <c r="C72" s="28" t="s">
        <v>54</v>
      </c>
      <c r="D72" s="16">
        <v>1</v>
      </c>
      <c r="E72" s="16">
        <v>38.130000000000003</v>
      </c>
      <c r="F72" s="33">
        <f>TRUNC(D72*E72,2)</f>
        <v>38.130000000000003</v>
      </c>
      <c r="H72" s="11"/>
    </row>
    <row r="73" spans="1:8" x14ac:dyDescent="0.2">
      <c r="A73" s="31" t="s">
        <v>30</v>
      </c>
      <c r="B73" s="32">
        <v>24050</v>
      </c>
      <c r="C73" s="28" t="s">
        <v>54</v>
      </c>
      <c r="D73" s="16">
        <v>2</v>
      </c>
      <c r="E73" s="16">
        <v>26.32</v>
      </c>
      <c r="F73" s="33">
        <f t="shared" ref="F73:F86" si="6">TRUNC(D73*E73,2)</f>
        <v>52.64</v>
      </c>
      <c r="H73" s="11"/>
    </row>
    <row r="74" spans="1:8" x14ac:dyDescent="0.2">
      <c r="A74" s="31" t="s">
        <v>31</v>
      </c>
      <c r="B74" s="32">
        <v>24048</v>
      </c>
      <c r="C74" s="28" t="s">
        <v>54</v>
      </c>
      <c r="D74" s="16">
        <v>1</v>
      </c>
      <c r="E74" s="16">
        <v>12.11</v>
      </c>
      <c r="F74" s="33">
        <f t="shared" si="6"/>
        <v>12.11</v>
      </c>
      <c r="H74" s="11"/>
    </row>
    <row r="75" spans="1:8" x14ac:dyDescent="0.2">
      <c r="A75" s="31" t="s">
        <v>95</v>
      </c>
      <c r="B75" s="32">
        <v>24047</v>
      </c>
      <c r="C75" s="28" t="s">
        <v>54</v>
      </c>
      <c r="D75" s="16">
        <v>6</v>
      </c>
      <c r="E75" s="16">
        <v>10.99</v>
      </c>
      <c r="F75" s="33">
        <f t="shared" si="6"/>
        <v>65.94</v>
      </c>
      <c r="H75" s="11"/>
    </row>
    <row r="76" spans="1:8" x14ac:dyDescent="0.2">
      <c r="A76" s="31" t="s">
        <v>93</v>
      </c>
      <c r="B76" s="32">
        <v>24016</v>
      </c>
      <c r="C76" s="28" t="s">
        <v>5</v>
      </c>
      <c r="D76" s="16">
        <v>18</v>
      </c>
      <c r="E76" s="16">
        <v>16.8</v>
      </c>
      <c r="F76" s="33">
        <f t="shared" si="6"/>
        <v>302.39999999999998</v>
      </c>
      <c r="H76" s="11"/>
    </row>
    <row r="77" spans="1:8" x14ac:dyDescent="0.2">
      <c r="A77" s="31" t="s">
        <v>94</v>
      </c>
      <c r="B77" s="32">
        <v>24014</v>
      </c>
      <c r="C77" s="28" t="s">
        <v>5</v>
      </c>
      <c r="D77" s="16">
        <v>6</v>
      </c>
      <c r="E77" s="16">
        <v>15.2</v>
      </c>
      <c r="F77" s="33">
        <f t="shared" si="6"/>
        <v>91.2</v>
      </c>
      <c r="H77" s="11"/>
    </row>
    <row r="78" spans="1:8" x14ac:dyDescent="0.2">
      <c r="A78" s="31" t="s">
        <v>96</v>
      </c>
      <c r="B78" s="32">
        <v>24013</v>
      </c>
      <c r="C78" s="28" t="s">
        <v>5</v>
      </c>
      <c r="D78" s="16">
        <v>6</v>
      </c>
      <c r="E78" s="16">
        <v>10.92</v>
      </c>
      <c r="F78" s="33">
        <f t="shared" si="6"/>
        <v>65.52</v>
      </c>
      <c r="H78" s="11"/>
    </row>
    <row r="79" spans="1:8" x14ac:dyDescent="0.2">
      <c r="A79" s="31" t="s">
        <v>32</v>
      </c>
      <c r="B79" s="32">
        <v>24113</v>
      </c>
      <c r="C79" s="28" t="s">
        <v>54</v>
      </c>
      <c r="D79" s="16">
        <v>1</v>
      </c>
      <c r="E79" s="16">
        <v>239.08</v>
      </c>
      <c r="F79" s="33">
        <f t="shared" si="6"/>
        <v>239.08</v>
      </c>
      <c r="G79" s="7"/>
      <c r="H79" s="11"/>
    </row>
    <row r="80" spans="1:8" x14ac:dyDescent="0.2">
      <c r="A80" s="31" t="s">
        <v>33</v>
      </c>
      <c r="B80" s="32">
        <v>24111</v>
      </c>
      <c r="C80" s="28" t="s">
        <v>54</v>
      </c>
      <c r="D80" s="16">
        <v>1</v>
      </c>
      <c r="E80" s="16">
        <v>412.45</v>
      </c>
      <c r="F80" s="33">
        <f t="shared" si="6"/>
        <v>412.45</v>
      </c>
      <c r="G80" s="7"/>
      <c r="H80" s="11"/>
    </row>
    <row r="81" spans="1:8" x14ac:dyDescent="0.2">
      <c r="A81" s="31" t="s">
        <v>131</v>
      </c>
      <c r="B81" s="69">
        <v>24122</v>
      </c>
      <c r="C81" s="28" t="s">
        <v>52</v>
      </c>
      <c r="D81" s="16">
        <v>1</v>
      </c>
      <c r="E81" s="67">
        <v>1303.3599999999999</v>
      </c>
      <c r="F81" s="33">
        <f t="shared" si="6"/>
        <v>1303.3599999999999</v>
      </c>
      <c r="G81" s="7"/>
      <c r="H81" s="11"/>
    </row>
    <row r="82" spans="1:8" x14ac:dyDescent="0.2">
      <c r="A82" s="68" t="s">
        <v>124</v>
      </c>
      <c r="B82" s="37" t="s">
        <v>123</v>
      </c>
      <c r="C82" s="28" t="s">
        <v>52</v>
      </c>
      <c r="D82" s="16">
        <v>5</v>
      </c>
      <c r="E82" s="67">
        <v>24.6</v>
      </c>
      <c r="F82" s="33">
        <f t="shared" si="6"/>
        <v>123</v>
      </c>
      <c r="G82" s="7"/>
      <c r="H82" s="11"/>
    </row>
    <row r="83" spans="1:8" x14ac:dyDescent="0.2">
      <c r="A83" s="68" t="s">
        <v>121</v>
      </c>
      <c r="B83" s="37" t="s">
        <v>122</v>
      </c>
      <c r="C83" s="28" t="s">
        <v>52</v>
      </c>
      <c r="D83" s="16">
        <v>1</v>
      </c>
      <c r="E83" s="67">
        <v>49.05</v>
      </c>
      <c r="F83" s="33">
        <f t="shared" si="6"/>
        <v>49.05</v>
      </c>
      <c r="G83" s="7"/>
      <c r="H83" s="11"/>
    </row>
    <row r="84" spans="1:8" x14ac:dyDescent="0.2">
      <c r="A84" s="68" t="s">
        <v>120</v>
      </c>
      <c r="B84" s="37" t="s">
        <v>119</v>
      </c>
      <c r="C84" s="28" t="s">
        <v>52</v>
      </c>
      <c r="D84" s="16">
        <v>3</v>
      </c>
      <c r="E84" s="67">
        <v>6.76</v>
      </c>
      <c r="F84" s="33">
        <f t="shared" si="6"/>
        <v>20.28</v>
      </c>
      <c r="G84" s="7"/>
      <c r="H84" s="11"/>
    </row>
    <row r="85" spans="1:8" x14ac:dyDescent="0.2">
      <c r="A85" s="36" t="s">
        <v>117</v>
      </c>
      <c r="B85" s="37" t="s">
        <v>118</v>
      </c>
      <c r="C85" s="28" t="s">
        <v>52</v>
      </c>
      <c r="D85" s="16">
        <v>4</v>
      </c>
      <c r="E85" s="67">
        <v>7.05</v>
      </c>
      <c r="F85" s="33">
        <f t="shared" si="6"/>
        <v>28.2</v>
      </c>
      <c r="G85" s="7"/>
      <c r="H85" s="11"/>
    </row>
    <row r="86" spans="1:8" x14ac:dyDescent="0.2">
      <c r="A86" s="68" t="s">
        <v>116</v>
      </c>
      <c r="B86" s="37" t="s">
        <v>115</v>
      </c>
      <c r="C86" s="28" t="s">
        <v>52</v>
      </c>
      <c r="D86" s="16">
        <v>1</v>
      </c>
      <c r="E86" s="67">
        <v>1.26</v>
      </c>
      <c r="F86" s="33">
        <f t="shared" si="6"/>
        <v>1.26</v>
      </c>
      <c r="G86" s="7"/>
      <c r="H86" s="11"/>
    </row>
    <row r="87" spans="1:8" x14ac:dyDescent="0.2">
      <c r="A87" s="34" t="s">
        <v>55</v>
      </c>
      <c r="B87" s="23"/>
      <c r="C87" s="28"/>
      <c r="D87" s="16"/>
      <c r="E87" s="16"/>
      <c r="F87" s="35">
        <f>SUM(F72:F86)</f>
        <v>2804.6200000000003</v>
      </c>
      <c r="G87" s="7"/>
      <c r="H87" s="11"/>
    </row>
    <row r="88" spans="1:8" x14ac:dyDescent="0.2">
      <c r="A88" s="26" t="s">
        <v>34</v>
      </c>
      <c r="B88" s="23"/>
      <c r="C88" s="28"/>
      <c r="D88" s="16"/>
      <c r="E88" s="16"/>
      <c r="F88" s="33"/>
      <c r="G88" s="7"/>
      <c r="H88" s="11"/>
    </row>
    <row r="89" spans="1:8" x14ac:dyDescent="0.2">
      <c r="A89" s="68" t="s">
        <v>113</v>
      </c>
      <c r="B89" s="37" t="s">
        <v>114</v>
      </c>
      <c r="C89" s="28" t="s">
        <v>52</v>
      </c>
      <c r="D89" s="16">
        <v>1</v>
      </c>
      <c r="E89" s="67">
        <v>192.08</v>
      </c>
      <c r="F89" s="33">
        <f>TRUNC(D89*E89,2)</f>
        <v>192.08</v>
      </c>
      <c r="G89" s="7"/>
      <c r="H89" s="11"/>
    </row>
    <row r="90" spans="1:8" x14ac:dyDescent="0.2">
      <c r="A90" s="36" t="s">
        <v>89</v>
      </c>
      <c r="B90" s="37">
        <v>26002</v>
      </c>
      <c r="C90" s="28" t="s">
        <v>52</v>
      </c>
      <c r="D90" s="16">
        <v>1</v>
      </c>
      <c r="E90" s="16">
        <v>556.19000000000005</v>
      </c>
      <c r="F90" s="33">
        <f t="shared" ref="F90:F97" si="7">TRUNC(D90*E90,2)</f>
        <v>556.19000000000005</v>
      </c>
      <c r="G90" s="7"/>
      <c r="H90" s="11"/>
    </row>
    <row r="91" spans="1:8" x14ac:dyDescent="0.2">
      <c r="A91" s="36" t="s">
        <v>56</v>
      </c>
      <c r="B91" s="37">
        <v>26035</v>
      </c>
      <c r="C91" s="28" t="s">
        <v>52</v>
      </c>
      <c r="D91" s="16">
        <v>3</v>
      </c>
      <c r="E91" s="16">
        <v>78.38</v>
      </c>
      <c r="F91" s="33">
        <f t="shared" si="7"/>
        <v>235.14</v>
      </c>
      <c r="G91" s="7"/>
      <c r="H91" s="11"/>
    </row>
    <row r="92" spans="1:8" x14ac:dyDescent="0.2">
      <c r="A92" s="68" t="s">
        <v>112</v>
      </c>
      <c r="B92" s="37" t="s">
        <v>111</v>
      </c>
      <c r="C92" s="28" t="s">
        <v>52</v>
      </c>
      <c r="D92" s="16">
        <v>1</v>
      </c>
      <c r="E92" s="67">
        <v>141.35</v>
      </c>
      <c r="F92" s="33">
        <f t="shared" si="7"/>
        <v>141.35</v>
      </c>
      <c r="G92" s="7"/>
      <c r="H92" s="11"/>
    </row>
    <row r="93" spans="1:8" x14ac:dyDescent="0.2">
      <c r="A93" s="31" t="s">
        <v>35</v>
      </c>
      <c r="B93" s="32" t="s">
        <v>88</v>
      </c>
      <c r="C93" s="28" t="s">
        <v>52</v>
      </c>
      <c r="D93" s="16">
        <v>1</v>
      </c>
      <c r="E93" s="16">
        <v>250.79</v>
      </c>
      <c r="F93" s="33">
        <f t="shared" si="7"/>
        <v>250.79</v>
      </c>
      <c r="G93" s="7"/>
      <c r="H93" s="11"/>
    </row>
    <row r="94" spans="1:8" x14ac:dyDescent="0.2">
      <c r="A94" s="31" t="s">
        <v>90</v>
      </c>
      <c r="B94" s="32">
        <v>26016</v>
      </c>
      <c r="C94" s="28" t="s">
        <v>52</v>
      </c>
      <c r="D94" s="16">
        <v>1</v>
      </c>
      <c r="E94" s="16">
        <v>50.91</v>
      </c>
      <c r="F94" s="33">
        <f t="shared" si="7"/>
        <v>50.91</v>
      </c>
      <c r="G94" s="7"/>
      <c r="H94" s="11"/>
    </row>
    <row r="95" spans="1:8" x14ac:dyDescent="0.2">
      <c r="A95" s="31" t="s">
        <v>36</v>
      </c>
      <c r="B95" s="32">
        <v>26018</v>
      </c>
      <c r="C95" s="28" t="s">
        <v>52</v>
      </c>
      <c r="D95" s="16">
        <v>1</v>
      </c>
      <c r="E95" s="16">
        <v>71.17</v>
      </c>
      <c r="F95" s="33">
        <f t="shared" si="7"/>
        <v>71.17</v>
      </c>
      <c r="G95" s="7"/>
      <c r="H95" s="11"/>
    </row>
    <row r="96" spans="1:8" x14ac:dyDescent="0.2">
      <c r="A96" s="31" t="s">
        <v>91</v>
      </c>
      <c r="B96" s="32">
        <v>26005</v>
      </c>
      <c r="C96" s="28" t="s">
        <v>52</v>
      </c>
      <c r="D96" s="16">
        <v>1</v>
      </c>
      <c r="E96" s="16">
        <v>52.97</v>
      </c>
      <c r="F96" s="33">
        <f t="shared" si="7"/>
        <v>52.97</v>
      </c>
      <c r="G96" s="7"/>
      <c r="H96" s="11"/>
    </row>
    <row r="97" spans="1:8" x14ac:dyDescent="0.2">
      <c r="A97" s="31" t="s">
        <v>37</v>
      </c>
      <c r="B97" s="32">
        <v>26020</v>
      </c>
      <c r="C97" s="28" t="s">
        <v>52</v>
      </c>
      <c r="D97" s="16">
        <v>1</v>
      </c>
      <c r="E97" s="16">
        <v>58.24</v>
      </c>
      <c r="F97" s="33">
        <f t="shared" si="7"/>
        <v>58.24</v>
      </c>
      <c r="G97" s="7"/>
      <c r="H97" s="11"/>
    </row>
    <row r="98" spans="1:8" x14ac:dyDescent="0.2">
      <c r="A98" s="34" t="s">
        <v>55</v>
      </c>
      <c r="B98" s="23"/>
      <c r="C98" s="28"/>
      <c r="D98" s="16"/>
      <c r="E98" s="16"/>
      <c r="F98" s="35">
        <f>SUM(F89:F97)</f>
        <v>1608.8400000000001</v>
      </c>
      <c r="G98" s="7"/>
      <c r="H98" s="11"/>
    </row>
    <row r="99" spans="1:8" x14ac:dyDescent="0.2">
      <c r="A99" s="26" t="s">
        <v>38</v>
      </c>
      <c r="B99" s="23"/>
      <c r="C99" s="28"/>
      <c r="D99" s="16"/>
      <c r="E99" s="16"/>
      <c r="F99" s="33"/>
      <c r="G99" s="7"/>
    </row>
    <row r="100" spans="1:8" x14ac:dyDescent="0.2">
      <c r="A100" s="31" t="s">
        <v>39</v>
      </c>
      <c r="B100" s="32">
        <v>22291</v>
      </c>
      <c r="C100" s="28" t="s">
        <v>52</v>
      </c>
      <c r="D100" s="16">
        <v>1</v>
      </c>
      <c r="E100" s="16">
        <v>11.54</v>
      </c>
      <c r="F100" s="33">
        <f>TRUNC(D100*E100,2)</f>
        <v>11.54</v>
      </c>
      <c r="G100" s="7"/>
    </row>
    <row r="101" spans="1:8" x14ac:dyDescent="0.2">
      <c r="A101" s="31" t="s">
        <v>40</v>
      </c>
      <c r="B101" s="32">
        <v>22001</v>
      </c>
      <c r="C101" s="28" t="s">
        <v>5</v>
      </c>
      <c r="D101" s="16">
        <v>18</v>
      </c>
      <c r="E101" s="16">
        <v>4.5999999999999996</v>
      </c>
      <c r="F101" s="33">
        <f t="shared" ref="F101:F109" si="8">TRUNC(D101*E101,2)</f>
        <v>82.8</v>
      </c>
      <c r="G101" s="7"/>
    </row>
    <row r="102" spans="1:8" x14ac:dyDescent="0.2">
      <c r="A102" s="31" t="s">
        <v>28</v>
      </c>
      <c r="B102" s="32">
        <v>22004</v>
      </c>
      <c r="C102" s="28" t="s">
        <v>5</v>
      </c>
      <c r="D102" s="16">
        <v>18</v>
      </c>
      <c r="E102" s="16">
        <v>3.32</v>
      </c>
      <c r="F102" s="33">
        <f t="shared" si="8"/>
        <v>59.76</v>
      </c>
      <c r="G102" s="7"/>
    </row>
    <row r="103" spans="1:8" x14ac:dyDescent="0.2">
      <c r="A103" s="31" t="s">
        <v>41</v>
      </c>
      <c r="B103" s="32">
        <v>22007</v>
      </c>
      <c r="C103" s="28" t="s">
        <v>5</v>
      </c>
      <c r="D103" s="16">
        <v>13</v>
      </c>
      <c r="E103" s="16">
        <v>11.45</v>
      </c>
      <c r="F103" s="33">
        <f t="shared" si="8"/>
        <v>148.85</v>
      </c>
      <c r="G103" s="7"/>
    </row>
    <row r="104" spans="1:8" x14ac:dyDescent="0.2">
      <c r="A104" s="31" t="s">
        <v>42</v>
      </c>
      <c r="B104" s="32">
        <v>22008</v>
      </c>
      <c r="C104" s="28" t="s">
        <v>5</v>
      </c>
      <c r="D104" s="16">
        <v>5</v>
      </c>
      <c r="E104" s="16">
        <v>12.07</v>
      </c>
      <c r="F104" s="33">
        <f t="shared" si="8"/>
        <v>60.35</v>
      </c>
      <c r="G104" s="7"/>
    </row>
    <row r="105" spans="1:8" x14ac:dyDescent="0.2">
      <c r="A105" s="31" t="s">
        <v>86</v>
      </c>
      <c r="B105" s="32">
        <v>22086</v>
      </c>
      <c r="C105" s="28" t="s">
        <v>52</v>
      </c>
      <c r="D105" s="16">
        <v>1</v>
      </c>
      <c r="E105" s="16">
        <v>204.58</v>
      </c>
      <c r="F105" s="33">
        <f t="shared" si="8"/>
        <v>204.58</v>
      </c>
      <c r="G105" s="7"/>
    </row>
    <row r="106" spans="1:8" x14ac:dyDescent="0.2">
      <c r="A106" s="31" t="s">
        <v>62</v>
      </c>
      <c r="B106" s="32">
        <v>22126</v>
      </c>
      <c r="C106" s="28" t="s">
        <v>5</v>
      </c>
      <c r="D106" s="16">
        <v>15</v>
      </c>
      <c r="E106" s="16">
        <v>6.71</v>
      </c>
      <c r="F106" s="33">
        <f t="shared" si="8"/>
        <v>100.65</v>
      </c>
      <c r="G106" s="7"/>
    </row>
    <row r="107" spans="1:8" x14ac:dyDescent="0.2">
      <c r="A107" s="31" t="s">
        <v>63</v>
      </c>
      <c r="B107" s="32">
        <v>22127</v>
      </c>
      <c r="C107" s="28" t="s">
        <v>5</v>
      </c>
      <c r="D107" s="16">
        <v>15</v>
      </c>
      <c r="E107" s="16">
        <v>8.09</v>
      </c>
      <c r="F107" s="33">
        <f t="shared" si="8"/>
        <v>121.35</v>
      </c>
      <c r="G107" s="8"/>
    </row>
    <row r="108" spans="1:8" x14ac:dyDescent="0.2">
      <c r="A108" s="53" t="s">
        <v>77</v>
      </c>
      <c r="B108" s="54">
        <v>22047</v>
      </c>
      <c r="C108" s="55" t="s">
        <v>52</v>
      </c>
      <c r="D108" s="56">
        <v>13</v>
      </c>
      <c r="E108" s="56">
        <v>7.35</v>
      </c>
      <c r="F108" s="33">
        <f t="shared" si="8"/>
        <v>95.55</v>
      </c>
      <c r="G108" s="8"/>
    </row>
    <row r="109" spans="1:8" ht="12" thickBot="1" x14ac:dyDescent="0.25">
      <c r="A109" s="57" t="s">
        <v>43</v>
      </c>
      <c r="B109" s="58">
        <v>22124</v>
      </c>
      <c r="C109" s="40" t="s">
        <v>5</v>
      </c>
      <c r="D109" s="41">
        <v>90</v>
      </c>
      <c r="E109" s="41">
        <v>4.2699999999999996</v>
      </c>
      <c r="F109" s="33">
        <f t="shared" si="8"/>
        <v>384.3</v>
      </c>
      <c r="G109" s="8"/>
    </row>
    <row r="110" spans="1:8" s="5" customFormat="1" x14ac:dyDescent="0.2">
      <c r="A110" s="59"/>
      <c r="B110" s="45"/>
      <c r="C110" s="45"/>
      <c r="D110" s="46"/>
      <c r="E110" s="46"/>
      <c r="F110" s="46"/>
    </row>
    <row r="111" spans="1:8" s="5" customFormat="1" x14ac:dyDescent="0.2">
      <c r="A111" s="59"/>
      <c r="B111" s="45"/>
      <c r="C111" s="45"/>
      <c r="D111" s="46"/>
      <c r="E111" s="46"/>
      <c r="F111" s="46"/>
    </row>
    <row r="112" spans="1:8" s="5" customFormat="1" ht="12" thickBot="1" x14ac:dyDescent="0.25">
      <c r="A112" s="59"/>
      <c r="B112" s="45"/>
      <c r="C112" s="59"/>
      <c r="D112" s="59"/>
      <c r="E112" s="59"/>
      <c r="F112" s="59"/>
    </row>
    <row r="113" spans="1:9" x14ac:dyDescent="0.2">
      <c r="A113" s="48" t="s">
        <v>0</v>
      </c>
      <c r="B113" s="49"/>
      <c r="C113" s="50" t="s">
        <v>4</v>
      </c>
      <c r="D113" s="50" t="s">
        <v>1</v>
      </c>
      <c r="E113" s="50"/>
      <c r="F113" s="51" t="s">
        <v>3</v>
      </c>
      <c r="G113" s="3"/>
    </row>
    <row r="114" spans="1:9" x14ac:dyDescent="0.2">
      <c r="A114" s="31" t="s">
        <v>44</v>
      </c>
      <c r="B114" s="66">
        <v>22293</v>
      </c>
      <c r="C114" s="28" t="s">
        <v>52</v>
      </c>
      <c r="D114" s="16">
        <v>40</v>
      </c>
      <c r="E114" s="16">
        <v>1.62</v>
      </c>
      <c r="F114" s="33">
        <f>TRUNC(D114*E114,2)</f>
        <v>64.8</v>
      </c>
      <c r="G114" s="7"/>
    </row>
    <row r="115" spans="1:9" x14ac:dyDescent="0.2">
      <c r="A115" s="31" t="s">
        <v>45</v>
      </c>
      <c r="B115" s="37" t="s">
        <v>110</v>
      </c>
      <c r="C115" s="28" t="s">
        <v>52</v>
      </c>
      <c r="D115" s="16">
        <v>3</v>
      </c>
      <c r="E115" s="16">
        <v>77.83</v>
      </c>
      <c r="F115" s="33">
        <f t="shared" ref="F115:F120" si="9">TRUNC(D115*E115,2)</f>
        <v>233.49</v>
      </c>
      <c r="G115" s="7"/>
    </row>
    <row r="116" spans="1:9" x14ac:dyDescent="0.2">
      <c r="A116" s="31" t="s">
        <v>87</v>
      </c>
      <c r="B116" s="37" t="s">
        <v>109</v>
      </c>
      <c r="C116" s="28" t="s">
        <v>52</v>
      </c>
      <c r="D116" s="16">
        <v>4</v>
      </c>
      <c r="E116" s="16">
        <v>13.43</v>
      </c>
      <c r="F116" s="33">
        <f t="shared" si="9"/>
        <v>53.72</v>
      </c>
      <c r="G116" s="7"/>
    </row>
    <row r="117" spans="1:9" x14ac:dyDescent="0.2">
      <c r="A117" s="31" t="s">
        <v>79</v>
      </c>
      <c r="B117" s="37" t="s">
        <v>108</v>
      </c>
      <c r="C117" s="28" t="s">
        <v>52</v>
      </c>
      <c r="D117" s="16">
        <v>6</v>
      </c>
      <c r="E117" s="16">
        <v>17.78</v>
      </c>
      <c r="F117" s="33">
        <f t="shared" si="9"/>
        <v>106.68</v>
      </c>
      <c r="G117" s="7"/>
    </row>
    <row r="118" spans="1:9" x14ac:dyDescent="0.2">
      <c r="A118" s="31" t="s">
        <v>46</v>
      </c>
      <c r="B118" s="66">
        <v>22212</v>
      </c>
      <c r="C118" s="28" t="s">
        <v>52</v>
      </c>
      <c r="D118" s="16">
        <v>4</v>
      </c>
      <c r="E118" s="16">
        <v>2.1</v>
      </c>
      <c r="F118" s="33">
        <f t="shared" si="9"/>
        <v>8.4</v>
      </c>
      <c r="G118" s="7"/>
      <c r="I118" s="13"/>
    </row>
    <row r="119" spans="1:9" x14ac:dyDescent="0.2">
      <c r="A119" s="31" t="s">
        <v>78</v>
      </c>
      <c r="B119" s="66">
        <v>22221</v>
      </c>
      <c r="C119" s="28" t="s">
        <v>52</v>
      </c>
      <c r="D119" s="16">
        <v>5</v>
      </c>
      <c r="E119" s="16">
        <v>2.29</v>
      </c>
      <c r="F119" s="33">
        <f t="shared" si="9"/>
        <v>11.45</v>
      </c>
      <c r="G119" s="7"/>
      <c r="I119" s="13"/>
    </row>
    <row r="120" spans="1:9" x14ac:dyDescent="0.2">
      <c r="A120" s="31" t="s">
        <v>132</v>
      </c>
      <c r="B120" s="66"/>
      <c r="C120" s="28" t="s">
        <v>52</v>
      </c>
      <c r="D120" s="16">
        <v>1</v>
      </c>
      <c r="E120" s="16">
        <v>1500</v>
      </c>
      <c r="F120" s="33">
        <f t="shared" si="9"/>
        <v>1500</v>
      </c>
      <c r="G120" s="7"/>
      <c r="H120" s="11"/>
    </row>
    <row r="121" spans="1:9" x14ac:dyDescent="0.2">
      <c r="A121" s="34" t="s">
        <v>55</v>
      </c>
      <c r="B121" s="23"/>
      <c r="C121" s="28"/>
      <c r="D121" s="16"/>
      <c r="E121" s="16"/>
      <c r="F121" s="35">
        <f>SUM(F100:F120)</f>
        <v>3248.2700000000004</v>
      </c>
      <c r="G121" s="7"/>
      <c r="H121" s="11"/>
      <c r="I121" s="13"/>
    </row>
    <row r="122" spans="1:9" x14ac:dyDescent="0.2">
      <c r="A122" s="26" t="s">
        <v>48</v>
      </c>
      <c r="B122" s="23"/>
      <c r="C122" s="28"/>
      <c r="D122" s="16"/>
      <c r="E122" s="16"/>
      <c r="F122" s="33"/>
      <c r="G122" s="7"/>
      <c r="H122" s="11"/>
      <c r="I122" s="13"/>
    </row>
    <row r="123" spans="1:9" x14ac:dyDescent="0.2">
      <c r="A123" s="36" t="s">
        <v>49</v>
      </c>
      <c r="B123" s="37" t="s">
        <v>107</v>
      </c>
      <c r="C123" s="28" t="s">
        <v>50</v>
      </c>
      <c r="D123" s="16">
        <v>38.44</v>
      </c>
      <c r="E123" s="67">
        <v>7.58</v>
      </c>
      <c r="F123" s="33">
        <f>TRUNC(D123*E123,2)</f>
        <v>291.37</v>
      </c>
      <c r="G123" s="7"/>
      <c r="H123" s="11"/>
    </row>
    <row r="124" spans="1:9" ht="12" thickBot="1" x14ac:dyDescent="0.25">
      <c r="A124" s="34" t="s">
        <v>55</v>
      </c>
      <c r="B124" s="23"/>
      <c r="C124" s="28"/>
      <c r="D124" s="16"/>
      <c r="E124" s="16"/>
      <c r="F124" s="35">
        <f>SUM(F123)</f>
        <v>291.37</v>
      </c>
      <c r="G124" s="2"/>
      <c r="H124" s="11"/>
      <c r="I124" s="13"/>
    </row>
    <row r="125" spans="1:9" x14ac:dyDescent="0.2">
      <c r="A125" s="60" t="s">
        <v>130</v>
      </c>
      <c r="B125" s="61"/>
      <c r="C125" s="55"/>
      <c r="D125" s="56"/>
      <c r="E125" s="56"/>
      <c r="F125" s="62">
        <f>F11+F18+F22+F28+F41+F45+F49+F70+F87+F98+F121+F33+F124</f>
        <v>45439.240000000013</v>
      </c>
      <c r="G125" s="6"/>
      <c r="H125" s="11"/>
      <c r="I125" s="13"/>
    </row>
    <row r="126" spans="1:9" x14ac:dyDescent="0.2">
      <c r="A126" s="60" t="s">
        <v>135</v>
      </c>
      <c r="B126" s="61"/>
      <c r="C126" s="55"/>
      <c r="D126" s="56"/>
      <c r="E126" s="56"/>
      <c r="F126" s="62">
        <f>F125*0.2295</f>
        <v>10428.305580000004</v>
      </c>
      <c r="G126" s="6"/>
      <c r="H126" s="11"/>
      <c r="I126" s="13"/>
    </row>
    <row r="127" spans="1:9" ht="12" thickBot="1" x14ac:dyDescent="0.25">
      <c r="A127" s="60" t="s">
        <v>129</v>
      </c>
      <c r="B127" s="61"/>
      <c r="C127" s="55"/>
      <c r="D127" s="56"/>
      <c r="E127" s="56"/>
      <c r="F127" s="62">
        <f>F126+F125</f>
        <v>55867.54558000002</v>
      </c>
      <c r="G127" s="6"/>
      <c r="H127" s="11"/>
      <c r="I127" s="13"/>
    </row>
    <row r="128" spans="1:9" ht="12" thickBot="1" x14ac:dyDescent="0.25">
      <c r="A128" s="63"/>
      <c r="B128" s="64"/>
      <c r="C128" s="64"/>
      <c r="D128" s="64"/>
      <c r="E128" s="64"/>
      <c r="F128" s="65"/>
      <c r="G128" s="2"/>
    </row>
    <row r="129" spans="1:10" ht="12" thickBot="1" x14ac:dyDescent="0.25">
      <c r="A129" s="88"/>
      <c r="B129" s="89"/>
      <c r="C129" s="89"/>
      <c r="D129" s="89"/>
      <c r="E129" s="89"/>
      <c r="F129" s="90"/>
      <c r="G129" s="4"/>
    </row>
    <row r="130" spans="1:10" ht="12" thickBot="1" x14ac:dyDescent="0.25">
      <c r="A130" s="88"/>
      <c r="B130" s="89"/>
      <c r="C130" s="89"/>
      <c r="D130" s="89"/>
      <c r="E130" s="89"/>
      <c r="F130" s="90"/>
      <c r="G130" s="4"/>
    </row>
    <row r="131" spans="1:10" ht="12" thickBot="1" x14ac:dyDescent="0.25">
      <c r="A131" s="88"/>
      <c r="B131" s="89"/>
      <c r="C131" s="89"/>
      <c r="D131" s="89"/>
      <c r="E131" s="89"/>
      <c r="F131" s="90"/>
      <c r="G131" s="4"/>
    </row>
    <row r="132" spans="1:10" ht="12" thickBot="1" x14ac:dyDescent="0.25">
      <c r="A132" s="88"/>
      <c r="B132" s="89"/>
      <c r="C132" s="89"/>
      <c r="D132" s="89"/>
      <c r="E132" s="89"/>
      <c r="F132" s="90"/>
      <c r="G132" s="4"/>
    </row>
    <row r="133" spans="1:10" ht="13.5" customHeight="1" thickBot="1" x14ac:dyDescent="0.25">
      <c r="A133" s="80" t="s">
        <v>67</v>
      </c>
      <c r="B133" s="81"/>
      <c r="C133" s="81"/>
      <c r="D133" s="81"/>
      <c r="E133" s="81"/>
      <c r="F133" s="82"/>
      <c r="G133" s="4"/>
    </row>
    <row r="134" spans="1:10" ht="13.5" customHeight="1" thickBot="1" x14ac:dyDescent="0.25">
      <c r="A134" s="77" t="s">
        <v>103</v>
      </c>
      <c r="B134" s="78"/>
      <c r="C134" s="78"/>
      <c r="D134" s="78"/>
      <c r="E134" s="78"/>
      <c r="F134" s="79"/>
      <c r="I134" s="13"/>
    </row>
    <row r="135" spans="1:10" x14ac:dyDescent="0.2">
      <c r="A135" s="5"/>
      <c r="B135" s="5"/>
      <c r="C135" s="5"/>
      <c r="D135" s="5"/>
      <c r="E135" s="5"/>
    </row>
    <row r="136" spans="1:10" x14ac:dyDescent="0.2">
      <c r="A136" s="73"/>
      <c r="B136" s="73"/>
      <c r="C136" s="73"/>
      <c r="D136" s="73"/>
      <c r="E136" s="73"/>
      <c r="F136" s="73"/>
    </row>
    <row r="137" spans="1:10" x14ac:dyDescent="0.2">
      <c r="A137" s="5"/>
      <c r="B137" s="5"/>
      <c r="C137" s="5"/>
      <c r="D137" s="5"/>
      <c r="E137" s="5"/>
    </row>
    <row r="138" spans="1:10" x14ac:dyDescent="0.2">
      <c r="A138" s="5"/>
      <c r="B138" s="5"/>
      <c r="C138" s="5"/>
      <c r="D138" s="5"/>
      <c r="E138" s="5"/>
    </row>
    <row r="139" spans="1:10" x14ac:dyDescent="0.2">
      <c r="A139" s="5"/>
      <c r="B139" s="5"/>
      <c r="C139" s="5"/>
      <c r="D139" s="5"/>
      <c r="E139" s="5"/>
      <c r="J139" s="12"/>
    </row>
    <row r="140" spans="1:10" x14ac:dyDescent="0.2">
      <c r="A140" s="5"/>
      <c r="B140" s="5"/>
      <c r="C140" s="5"/>
      <c r="D140" s="5"/>
      <c r="E140" s="5"/>
    </row>
    <row r="141" spans="1:10" x14ac:dyDescent="0.2">
      <c r="A141" s="5"/>
      <c r="B141" s="5"/>
      <c r="C141" s="5"/>
      <c r="D141" s="5"/>
      <c r="E141" s="5"/>
    </row>
    <row r="142" spans="1:10" x14ac:dyDescent="0.2">
      <c r="A142" s="5"/>
      <c r="B142" s="5"/>
      <c r="C142" s="5"/>
      <c r="D142" s="5"/>
      <c r="E142" s="5"/>
    </row>
    <row r="143" spans="1:10" x14ac:dyDescent="0.2">
      <c r="A143" s="5"/>
      <c r="B143" s="5"/>
      <c r="C143" s="5"/>
      <c r="D143" s="5"/>
      <c r="E143" s="5"/>
    </row>
    <row r="144" spans="1:10" x14ac:dyDescent="0.2">
      <c r="A144" s="5"/>
      <c r="B144" s="5"/>
      <c r="C144" s="5"/>
      <c r="D144" s="5"/>
      <c r="E144" s="5"/>
    </row>
    <row r="145" spans="1:5" x14ac:dyDescent="0.2">
      <c r="A145" s="5"/>
      <c r="B145" s="5"/>
      <c r="C145" s="5"/>
      <c r="D145" s="5"/>
      <c r="E145" s="5"/>
    </row>
    <row r="146" spans="1:5" x14ac:dyDescent="0.2">
      <c r="A146" s="5"/>
      <c r="B146" s="5"/>
      <c r="C146" s="5"/>
      <c r="D146" s="5"/>
      <c r="E146" s="5"/>
    </row>
    <row r="147" spans="1:5" x14ac:dyDescent="0.2">
      <c r="A147" s="5"/>
      <c r="B147" s="5"/>
      <c r="C147" s="5"/>
      <c r="D147" s="5"/>
      <c r="E147" s="5"/>
    </row>
    <row r="148" spans="1:5" x14ac:dyDescent="0.2">
      <c r="A148" s="5"/>
      <c r="B148" s="5"/>
      <c r="C148" s="5"/>
      <c r="D148" s="5"/>
      <c r="E148" s="5"/>
    </row>
    <row r="149" spans="1:5" x14ac:dyDescent="0.2">
      <c r="A149" s="5"/>
      <c r="B149" s="5"/>
      <c r="C149" s="5"/>
      <c r="D149" s="5"/>
      <c r="E149" s="5"/>
    </row>
    <row r="150" spans="1:5" x14ac:dyDescent="0.2">
      <c r="A150" s="5"/>
      <c r="B150" s="5"/>
      <c r="C150" s="5"/>
      <c r="D150" s="5"/>
      <c r="E150" s="5"/>
    </row>
    <row r="151" spans="1:5" x14ac:dyDescent="0.2">
      <c r="A151" s="5"/>
      <c r="B151" s="5"/>
      <c r="C151" s="5"/>
      <c r="D151" s="5"/>
      <c r="E151" s="5"/>
    </row>
    <row r="152" spans="1:5" x14ac:dyDescent="0.2">
      <c r="A152" s="5"/>
      <c r="B152" s="5"/>
      <c r="C152" s="5"/>
      <c r="D152" s="5"/>
      <c r="E152" s="5"/>
    </row>
    <row r="153" spans="1:5" x14ac:dyDescent="0.2">
      <c r="A153" s="5"/>
      <c r="B153" s="5"/>
      <c r="C153" s="5"/>
      <c r="D153" s="5"/>
      <c r="E153" s="5"/>
    </row>
    <row r="154" spans="1:5" x14ac:dyDescent="0.2">
      <c r="A154" s="5"/>
      <c r="B154" s="5"/>
      <c r="C154" s="5"/>
      <c r="D154" s="5"/>
      <c r="E154" s="5"/>
    </row>
    <row r="155" spans="1:5" x14ac:dyDescent="0.2">
      <c r="A155" s="5"/>
      <c r="B155" s="5"/>
      <c r="C155" s="5"/>
      <c r="D155" s="5"/>
      <c r="E155" s="5"/>
    </row>
    <row r="156" spans="1:5" x14ac:dyDescent="0.2">
      <c r="A156" s="5"/>
      <c r="B156" s="5"/>
      <c r="C156" s="5"/>
      <c r="D156" s="5"/>
      <c r="E156" s="5"/>
    </row>
    <row r="157" spans="1:5" x14ac:dyDescent="0.2">
      <c r="A157" s="5"/>
      <c r="B157" s="5"/>
      <c r="C157" s="5"/>
      <c r="D157" s="5"/>
      <c r="E157" s="5"/>
    </row>
    <row r="158" spans="1:5" x14ac:dyDescent="0.2">
      <c r="A158" s="5"/>
      <c r="B158" s="5"/>
      <c r="C158" s="5"/>
      <c r="D158" s="5"/>
      <c r="E158" s="5"/>
    </row>
    <row r="159" spans="1:5" x14ac:dyDescent="0.2">
      <c r="A159" s="5"/>
      <c r="B159" s="5"/>
      <c r="C159" s="5"/>
      <c r="D159" s="5"/>
      <c r="E159" s="5"/>
    </row>
    <row r="160" spans="1:5" x14ac:dyDescent="0.2">
      <c r="A160" s="5"/>
      <c r="B160" s="5"/>
      <c r="C160" s="5"/>
      <c r="D160" s="5"/>
      <c r="E160" s="5"/>
    </row>
    <row r="161" spans="1:5" x14ac:dyDescent="0.2">
      <c r="A161" s="5"/>
      <c r="B161" s="5"/>
      <c r="C161" s="5"/>
      <c r="D161" s="5"/>
      <c r="E161" s="5"/>
    </row>
  </sheetData>
  <mergeCells count="7">
    <mergeCell ref="A1:F1"/>
    <mergeCell ref="A136:F136"/>
    <mergeCell ref="A3:F3"/>
    <mergeCell ref="A134:F134"/>
    <mergeCell ref="A133:F133"/>
    <mergeCell ref="B4:F4"/>
    <mergeCell ref="A2:F2"/>
  </mergeCells>
  <phoneticPr fontId="1" type="noConversion"/>
  <printOptions horizontalCentered="1"/>
  <pageMargins left="0.59055118110236227" right="0" top="1.7716535433070868" bottom="0.78740157480314965" header="0.51181102362204722" footer="0.51181102362204722"/>
  <pageSetup paperSize="9" orientation="landscape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Microsoft Windows</cp:lastModifiedBy>
  <cp:lastPrinted>2018-07-25T14:00:41Z</cp:lastPrinted>
  <dcterms:created xsi:type="dcterms:W3CDTF">2006-11-28T13:05:29Z</dcterms:created>
  <dcterms:modified xsi:type="dcterms:W3CDTF">2018-07-25T14:25:35Z</dcterms:modified>
</cp:coreProperties>
</file>